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7A76C45A-99D8-994C-B37F-4CEDBD615678}" xr6:coauthVersionLast="47" xr6:coauthVersionMax="47" xr10:uidLastSave="{00000000-0000-0000-0000-000000000000}"/>
  <bookViews>
    <workbookView xWindow="2960" yWindow="1720" windowWidth="41240" windowHeight="19840" xr2:uid="{00000000-000D-0000-FFFF-FFFF00000000}"/>
  </bookViews>
  <sheets>
    <sheet name="Plate 1 - Sheet1" sheetId="1" r:id="rId1"/>
  </sheets>
  <definedNames>
    <definedName name="MethodPointer">10129576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1" l="1"/>
  <c r="C54" i="1"/>
  <c r="E55" i="1"/>
  <c r="E54" i="1"/>
  <c r="B49" i="1"/>
  <c r="N60" i="1" s="1"/>
  <c r="B48" i="1"/>
  <c r="N59" i="1" s="1"/>
  <c r="B50" i="1" l="1"/>
  <c r="N61" i="1" s="1"/>
  <c r="E49" i="1" l="1"/>
  <c r="Q60" i="1" s="1"/>
  <c r="D49" i="1"/>
  <c r="O60" i="1" s="1"/>
  <c r="C49" i="1"/>
  <c r="P60" i="1" s="1"/>
  <c r="E48" i="1"/>
  <c r="Q59" i="1" s="1"/>
  <c r="D48" i="1"/>
  <c r="O59" i="1" s="1"/>
  <c r="C48" i="1"/>
  <c r="P59" i="1" s="1"/>
  <c r="C50" i="1" l="1"/>
  <c r="P61" i="1" s="1"/>
  <c r="E50" i="1"/>
  <c r="Q61" i="1" s="1"/>
  <c r="D50" i="1"/>
  <c r="O61" i="1" s="1"/>
  <c r="E58" i="1"/>
</calcChain>
</file>

<file path=xl/sharedStrings.xml><?xml version="1.0" encoding="utf-8"?>
<sst xmlns="http://schemas.openxmlformats.org/spreadsheetml/2006/main" count="63" uniqueCount="49">
  <si>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</si>
  <si>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</si>
  <si>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</si>
  <si>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</si>
  <si>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</si>
  <si>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</si>
  <si>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</si>
  <si>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</si>
  <si>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</si>
  <si>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</si>
  <si>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</si>
  <si>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</si>
  <si>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</si>
  <si>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</si>
  <si>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</si>
  <si>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</si>
  <si>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</si>
  <si>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</si>
  <si>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</si>
  <si>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</si>
  <si>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</si>
  <si>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</si>
  <si>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</si>
  <si>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</si>
  <si>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</si>
  <si>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</si>
  <si>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</si>
  <si>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</si>
  <si>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</si>
  <si>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</si>
  <si>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</si>
  <si>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</si>
  <si>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</si>
  <si>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this row ap 447-450 sAPP expt</t>
  </si>
  <si>
    <t>Ab40</t>
  </si>
  <si>
    <t>pIC+DMSO</t>
  </si>
  <si>
    <t>pIC+Ab40</t>
  </si>
  <si>
    <t>pIC 20ug/ml</t>
  </si>
  <si>
    <t>dKO</t>
  </si>
  <si>
    <t>LPS1</t>
  </si>
  <si>
    <t>LPS2</t>
  </si>
  <si>
    <t>LPS</t>
  </si>
  <si>
    <t>LPS+sAPP</t>
  </si>
  <si>
    <t>first row condition</t>
  </si>
  <si>
    <t>&lt;-----------</t>
  </si>
  <si>
    <t>sAPP</t>
  </si>
  <si>
    <r>
      <t xml:space="preserve">row 2 and 3 all wt pIC-Ab40/DMSO </t>
    </r>
    <r>
      <rPr>
        <b/>
        <sz val="10"/>
        <color rgb="FF0070C0"/>
        <rFont val="Arial"/>
        <family val="2"/>
      </rPr>
      <t>Genscript</t>
    </r>
    <r>
      <rPr>
        <b/>
        <sz val="10"/>
        <color rgb="FFFF0000"/>
        <rFont val="Arial"/>
        <family val="2"/>
      </rPr>
      <t xml:space="preserve"> 500nM 3hrs</t>
    </r>
  </si>
  <si>
    <t>DMSO</t>
  </si>
  <si>
    <t>11-19-19 ap65108 661-8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</si>
</sst>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0070C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2" fillId="15" borderId="1" xfId="0" applyFont="1" applyFill="1" applyBorder="1" applyAlignment="1">
      <alignment horizontal="center" vertical="center" wrapText="1"/>
    </xf>
    <xf numFmtId="0" fontId="0" fillId="15" borderId="0" xfId="0" applyFill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Sheet1'!$N$61:$Q$61</c:f>
                <c:numCache>
                  <c:formatCode>General</c:formatCode>
                  <c:ptCount val="4"/>
                  <c:pt idx="0">
                    <c:v>5.5634864026418578</c:v>
                  </c:pt>
                  <c:pt idx="1">
                    <c:v>55.945734154339576</c:v>
                  </c:pt>
                  <c:pt idx="2">
                    <c:v>5.1679283076681219</c:v>
                  </c:pt>
                  <c:pt idx="3">
                    <c:v>32.270329246226531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Sheet1'!$N$58:$Q$58</c:f>
              <c:strCache>
                <c:ptCount val="4"/>
                <c:pt idx="0">
                  <c:v>DMSO</c:v>
                </c:pt>
                <c:pt idx="1">
                  <c:v>pIC+DMSO</c:v>
                </c:pt>
                <c:pt idx="2">
                  <c:v>Ab40</c:v>
                </c:pt>
                <c:pt idx="3">
                  <c:v>pIC+Ab40</c:v>
                </c:pt>
              </c:strCache>
            </c:strRef>
          </c:cat>
          <c:val>
            <c:numRef>
              <c:f>'Plate 1 - Sheet1'!$N$59:$Q$59</c:f>
              <c:numCache>
                <c:formatCode>General</c:formatCode>
                <c:ptCount val="4"/>
                <c:pt idx="0">
                  <c:v>93</c:v>
                </c:pt>
                <c:pt idx="1">
                  <c:v>439.85714285714283</c:v>
                </c:pt>
                <c:pt idx="2">
                  <c:v>99.428571428571416</c:v>
                </c:pt>
                <c:pt idx="3">
                  <c:v>277.4285714285715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D2-3842-BD6E-E05A6CF2B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4264671"/>
        <c:axId val="1361624527"/>
      </c:barChart>
      <c:catAx>
        <c:axId val="135426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624527"/>
        <c:crosses val="autoZero"/>
        <c:auto val="1"/>
        <c:lblAlgn val="ctr"/>
        <c:lblOffset val="100"/>
        <c:noMultiLvlLbl val="0"/>
      </c:catAx>
      <c:valAx>
        <c:axId val="1361624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4264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64</xdr:row>
      <xdr:rowOff>30691</xdr:rowOff>
    </xdr:from>
    <xdr:to>
      <xdr:col>22</xdr:col>
      <xdr:colOff>148166</xdr:colOff>
      <xdr:row>80</xdr:row>
      <xdr:rowOff>64558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0CFBB2-CF53-104F-94C9-74C65FED82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61"/>
  <sheetViews>
    <sheetView tabSelected="1" topLeftCell="A36" zoomScale="120" zoomScaleNormal="120" workbookViewId="0">
      <selection activeCell="J51" sqref="J51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43678</v>
      </c>
    </row>
    <row r="8" spans="1:2" x14ac:dyDescent="0.15">
      <c r="A8" t="s">
        <v>7</v>
      </c>
      <c r="B8" s="2">
        <v>0.58219907407407401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4" x14ac:dyDescent="0.15">
      <c r="B17" t="s">
        <v>20</v>
      </c>
    </row>
    <row r="18" spans="1:24" x14ac:dyDescent="0.15">
      <c r="B18" t="s">
        <v>21</v>
      </c>
    </row>
    <row r="19" spans="1:24" x14ac:dyDescent="0.15">
      <c r="B19" t="s">
        <v>22</v>
      </c>
    </row>
    <row r="21" spans="1:24" ht="14" x14ac:dyDescent="0.15">
      <c r="A21" s="3" t="s">
        <v>23</v>
      </c>
      <c r="B21" s="4"/>
    </row>
    <row r="22" spans="1:24" x14ac:dyDescent="0.15">
      <c r="A22" t="s">
        <v>24</v>
      </c>
      <c r="B22">
        <v>23.4</v>
      </c>
    </row>
    <row r="23" spans="1:24" x14ac:dyDescent="0.15">
      <c r="C23" s="24" t="s">
        <v>39</v>
      </c>
      <c r="D23" s="24" t="s">
        <v>40</v>
      </c>
      <c r="E23" s="24" t="s">
        <v>42</v>
      </c>
      <c r="F23" s="24" t="s">
        <v>39</v>
      </c>
      <c r="G23" s="24" t="s">
        <v>40</v>
      </c>
      <c r="H23" s="24" t="s">
        <v>42</v>
      </c>
      <c r="I23" s="24" t="s">
        <v>41</v>
      </c>
      <c r="J23" s="24" t="s">
        <v>45</v>
      </c>
      <c r="K23" s="24" t="s">
        <v>42</v>
      </c>
      <c r="L23" s="24" t="s">
        <v>39</v>
      </c>
      <c r="M23" s="24" t="s">
        <v>40</v>
      </c>
      <c r="N23" s="24" t="s">
        <v>42</v>
      </c>
      <c r="O23" s="21" t="s">
        <v>44</v>
      </c>
      <c r="P23" s="24" t="s">
        <v>43</v>
      </c>
    </row>
    <row r="24" spans="1:24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4" ht="14" x14ac:dyDescent="0.15">
      <c r="B25" s="6" t="s">
        <v>25</v>
      </c>
      <c r="C25" s="7">
        <v>0.28999999999999998</v>
      </c>
      <c r="D25" s="8">
        <v>0.434</v>
      </c>
      <c r="E25" s="9">
        <v>0.46899999999999997</v>
      </c>
      <c r="F25" s="10">
        <v>0.183</v>
      </c>
      <c r="G25" s="11">
        <v>0.22900000000000001</v>
      </c>
      <c r="H25" s="7">
        <v>0.26200000000000001</v>
      </c>
      <c r="I25" s="22">
        <v>0.32200000000000001</v>
      </c>
      <c r="J25" s="22">
        <v>0.109</v>
      </c>
      <c r="K25" s="22">
        <v>0.46600000000000003</v>
      </c>
      <c r="L25" s="11">
        <v>0.253</v>
      </c>
      <c r="M25" s="14">
        <v>0.375</v>
      </c>
      <c r="N25" s="9">
        <v>0.48199999999999998</v>
      </c>
      <c r="O25" s="15">
        <v>450</v>
      </c>
      <c r="P25" t="s">
        <v>33</v>
      </c>
      <c r="W25" s="23"/>
      <c r="X25" s="21" t="s">
        <v>38</v>
      </c>
    </row>
    <row r="26" spans="1:24" ht="14" x14ac:dyDescent="0.15">
      <c r="B26" s="6" t="s">
        <v>26</v>
      </c>
      <c r="C26" s="13">
        <v>0.09</v>
      </c>
      <c r="D26" s="9">
        <v>0.497</v>
      </c>
      <c r="E26" s="12">
        <v>0.313</v>
      </c>
      <c r="F26" s="13">
        <v>9.5000000000000001E-2</v>
      </c>
      <c r="G26" s="12">
        <v>0.29899999999999999</v>
      </c>
      <c r="H26" s="11">
        <v>0.22600000000000001</v>
      </c>
      <c r="I26" s="13">
        <v>0.10100000000000001</v>
      </c>
      <c r="J26" s="16">
        <v>0.57499999999999996</v>
      </c>
      <c r="K26" s="8">
        <v>0.45300000000000001</v>
      </c>
      <c r="L26" s="13">
        <v>0.127</v>
      </c>
      <c r="M26" s="12">
        <v>0.32</v>
      </c>
      <c r="N26" s="10">
        <v>0.21</v>
      </c>
      <c r="O26" s="15">
        <v>450</v>
      </c>
      <c r="P26" s="20" t="s">
        <v>46</v>
      </c>
      <c r="V26" s="21" t="s">
        <v>37</v>
      </c>
    </row>
    <row r="27" spans="1:24" ht="14" x14ac:dyDescent="0.15">
      <c r="B27" s="6" t="s">
        <v>27</v>
      </c>
      <c r="C27" s="13">
        <v>8.4000000000000005E-2</v>
      </c>
      <c r="D27" s="17">
        <v>0.39900000000000002</v>
      </c>
      <c r="E27" s="11">
        <v>0.215</v>
      </c>
      <c r="F27" s="13">
        <v>0.10199999999999999</v>
      </c>
      <c r="G27" s="18">
        <v>0.67900000000000005</v>
      </c>
      <c r="H27" s="7">
        <v>0.27</v>
      </c>
      <c r="I27" s="13">
        <v>9.7000000000000003E-2</v>
      </c>
      <c r="J27" s="12">
        <v>0.31</v>
      </c>
      <c r="K27" s="7">
        <v>0.255</v>
      </c>
      <c r="L27" s="19"/>
      <c r="M27" s="19"/>
      <c r="N27" s="19"/>
      <c r="O27" s="15">
        <v>450</v>
      </c>
    </row>
    <row r="28" spans="1:24" ht="14" x14ac:dyDescent="0.15">
      <c r="B28" s="6" t="s">
        <v>28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5">
        <v>450</v>
      </c>
    </row>
    <row r="29" spans="1:24" ht="14" x14ac:dyDescent="0.15">
      <c r="B29" s="6" t="s">
        <v>29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5">
        <v>450</v>
      </c>
    </row>
    <row r="30" spans="1:24" ht="14" x14ac:dyDescent="0.15">
      <c r="B30" s="6" t="s">
        <v>30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5">
        <v>450</v>
      </c>
    </row>
    <row r="31" spans="1:24" ht="14" x14ac:dyDescent="0.15">
      <c r="B31" s="6" t="s">
        <v>31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5">
        <v>450</v>
      </c>
    </row>
    <row r="32" spans="1:24" ht="14" x14ac:dyDescent="0.15">
      <c r="B32" s="6" t="s">
        <v>32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5">
        <v>450</v>
      </c>
    </row>
    <row r="36" spans="2:5" x14ac:dyDescent="0.15">
      <c r="C36" s="21" t="s">
        <v>34</v>
      </c>
      <c r="D36" s="21" t="s">
        <v>35</v>
      </c>
      <c r="E36" s="21" t="s">
        <v>36</v>
      </c>
    </row>
    <row r="37" spans="2:5" x14ac:dyDescent="0.15">
      <c r="B37" s="13">
        <v>0.108</v>
      </c>
      <c r="C37" s="13">
        <v>0.09</v>
      </c>
      <c r="D37" s="9">
        <v>0.497</v>
      </c>
      <c r="E37" s="12">
        <v>0.313</v>
      </c>
    </row>
    <row r="38" spans="2:5" x14ac:dyDescent="0.15">
      <c r="B38" s="13">
        <v>7.8E-2</v>
      </c>
      <c r="C38" s="13">
        <v>8.4000000000000005E-2</v>
      </c>
      <c r="D38" s="17">
        <v>0.39900000000000002</v>
      </c>
      <c r="E38" s="11">
        <v>0.215</v>
      </c>
    </row>
    <row r="39" spans="2:5" x14ac:dyDescent="0.15">
      <c r="B39" s="13">
        <v>8.3000000000000004E-2</v>
      </c>
      <c r="C39" s="13">
        <v>9.5000000000000001E-2</v>
      </c>
      <c r="D39" s="12">
        <v>0.29899999999999999</v>
      </c>
      <c r="E39" s="11">
        <v>0.22600000000000001</v>
      </c>
    </row>
    <row r="40" spans="2:5" x14ac:dyDescent="0.15">
      <c r="B40" s="13">
        <v>0.10299999999999999</v>
      </c>
      <c r="C40" s="13">
        <v>0.10199999999999999</v>
      </c>
      <c r="D40" s="18">
        <v>0.67900000000000005</v>
      </c>
      <c r="E40" s="7">
        <v>0.27</v>
      </c>
    </row>
    <row r="41" spans="2:5" x14ac:dyDescent="0.15">
      <c r="B41" s="13"/>
      <c r="C41" s="13">
        <v>0.10100000000000001</v>
      </c>
      <c r="D41" s="16">
        <v>0.57499999999999996</v>
      </c>
      <c r="E41" s="8">
        <v>0.45300000000000001</v>
      </c>
    </row>
    <row r="42" spans="2:5" x14ac:dyDescent="0.15">
      <c r="B42" s="13"/>
      <c r="C42" s="13">
        <v>9.7000000000000003E-2</v>
      </c>
      <c r="D42" s="12">
        <v>0.31</v>
      </c>
      <c r="E42" s="7">
        <v>0.255</v>
      </c>
    </row>
    <row r="43" spans="2:5" x14ac:dyDescent="0.15">
      <c r="C43" s="13">
        <v>0.127</v>
      </c>
      <c r="D43" s="12">
        <v>0.32</v>
      </c>
      <c r="E43" s="10">
        <v>0.21</v>
      </c>
    </row>
    <row r="45" spans="2:5" x14ac:dyDescent="0.15">
      <c r="B45" s="21" t="s">
        <v>48</v>
      </c>
    </row>
    <row r="47" spans="2:5" x14ac:dyDescent="0.15">
      <c r="B47" s="21" t="s">
        <v>47</v>
      </c>
      <c r="C47" s="21" t="s">
        <v>34</v>
      </c>
      <c r="D47" s="21" t="s">
        <v>35</v>
      </c>
      <c r="E47" s="21" t="s">
        <v>36</v>
      </c>
    </row>
    <row r="48" spans="2:5" x14ac:dyDescent="0.15">
      <c r="B48">
        <f>AVERAGE(B37:B43)</f>
        <v>9.2999999999999999E-2</v>
      </c>
      <c r="C48">
        <f>AVERAGE(C37:C43)</f>
        <v>9.9428571428571422E-2</v>
      </c>
      <c r="D48">
        <f>AVERAGE(D37:D43)</f>
        <v>0.43985714285714284</v>
      </c>
      <c r="E48">
        <f>AVERAGE(E37:E43)</f>
        <v>0.27742857142857147</v>
      </c>
    </row>
    <row r="49" spans="2:17" x14ac:dyDescent="0.15">
      <c r="B49">
        <f>STDEV(B37:B43)</f>
        <v>1.471960144387972E-2</v>
      </c>
      <c r="C49">
        <f>STDEV(C37:C43)</f>
        <v>1.3673053095500747E-2</v>
      </c>
      <c r="D49">
        <f>STDEV(D37:D43)</f>
        <v>0.14801849948731499</v>
      </c>
      <c r="E49">
        <f>STDEV(E37:E43)</f>
        <v>8.5379265911689858E-2</v>
      </c>
    </row>
    <row r="50" spans="2:17" x14ac:dyDescent="0.15">
      <c r="B50">
        <f>B49/SQRT(7)</f>
        <v>5.5634864026418585E-3</v>
      </c>
      <c r="C50">
        <f>C49/SQRT(7)</f>
        <v>5.1679283076681223E-3</v>
      </c>
      <c r="D50">
        <f t="shared" ref="D50:E50" si="0">D49/SQRT(7)</f>
        <v>5.594573415433958E-2</v>
      </c>
      <c r="E50">
        <f t="shared" si="0"/>
        <v>3.2270329246226533E-2</v>
      </c>
    </row>
    <row r="54" spans="2:17" x14ac:dyDescent="0.15">
      <c r="C54">
        <f>TTEST(B37:B43,C37:C43,1,3)</f>
        <v>0.25086074339431569</v>
      </c>
      <c r="E54">
        <f>TTEST(D37:D43,E37:E43,1,3)</f>
        <v>1.5777694629653498E-2</v>
      </c>
    </row>
    <row r="55" spans="2:17" x14ac:dyDescent="0.15">
      <c r="C55">
        <f>TTEST(B37:B43,C37:C43,1,1)</f>
        <v>0.48583656475753068</v>
      </c>
      <c r="E55">
        <f>TTEST(D37:D43,E37:E43,1,1)</f>
        <v>5.704690910357464E-3</v>
      </c>
    </row>
    <row r="58" spans="2:17" x14ac:dyDescent="0.15">
      <c r="E58">
        <f>E48/D48</f>
        <v>0.63072426112374158</v>
      </c>
      <c r="N58" s="21" t="s">
        <v>47</v>
      </c>
      <c r="O58" s="21" t="s">
        <v>35</v>
      </c>
      <c r="P58" s="21" t="s">
        <v>34</v>
      </c>
      <c r="Q58" s="21" t="s">
        <v>36</v>
      </c>
    </row>
    <row r="59" spans="2:17" x14ac:dyDescent="0.15">
      <c r="N59">
        <f>B48*10*100</f>
        <v>93</v>
      </c>
      <c r="O59">
        <f>D48*10*100</f>
        <v>439.85714285714283</v>
      </c>
      <c r="P59">
        <f>C48*10*100</f>
        <v>99.428571428571416</v>
      </c>
      <c r="Q59">
        <f>E48*10*100</f>
        <v>277.4285714285715</v>
      </c>
    </row>
    <row r="60" spans="2:17" x14ac:dyDescent="0.15">
      <c r="N60">
        <f t="shared" ref="N60:N61" si="1">B49*10*100</f>
        <v>14.719601443879721</v>
      </c>
      <c r="O60">
        <f t="shared" ref="O60:O61" si="2">D49*10*100</f>
        <v>148.01849948731501</v>
      </c>
      <c r="P60">
        <f t="shared" ref="P60:P61" si="3">C49*10*100</f>
        <v>13.673053095500748</v>
      </c>
      <c r="Q60">
        <f t="shared" ref="Q60:Q61" si="4">E49*10*100</f>
        <v>85.379265911689856</v>
      </c>
    </row>
    <row r="61" spans="2:17" x14ac:dyDescent="0.15">
      <c r="N61">
        <f t="shared" si="1"/>
        <v>5.5634864026418578</v>
      </c>
      <c r="O61">
        <f t="shared" si="2"/>
        <v>55.945734154339576</v>
      </c>
      <c r="P61">
        <f t="shared" si="3"/>
        <v>5.1679283076681219</v>
      </c>
      <c r="Q61">
        <f t="shared" si="4"/>
        <v>32.270329246226531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2024-11-21T20:25:09Z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